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80" windowHeight="5520" tabRatio="861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<sst xmlns="http://schemas.openxmlformats.org/spreadsheetml/2006/main" count="78" uniqueCount="51">
  <si>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№ п/п</t>
  </si>
  <si>
    <t>Содержание мероприятия</t>
  </si>
  <si>
    <t>Ответственный исполнитель</t>
  </si>
  <si>
    <t>срок исполнения (квартал)</t>
  </si>
  <si>
    <t>финансовое обеспечение</t>
  </si>
  <si>
    <t>источник финансирования</t>
  </si>
  <si>
    <t>1.1</t>
  </si>
  <si>
    <t>МУ "КСиА Пуровского района"</t>
  </si>
  <si>
    <t>август 2010 года</t>
  </si>
  <si>
    <t>бюджет Пуровского района</t>
  </si>
  <si>
    <t>1.2</t>
  </si>
  <si>
    <t>август 2009 года</t>
  </si>
  <si>
    <t>1.3</t>
  </si>
  <si>
    <t>Завершение строительства объекта "Учебный корпус на 240 учащихся в с.Халясавэй Пуровского района,ЯНАО"</t>
  </si>
  <si>
    <t>Завершение строительства объекта "Школа на 800 мест в городе Тарко-Сале"</t>
  </si>
  <si>
    <t>Проектирование объекта "Учебный корпус школы-интернат на 500 учащихся в городе Тарко-Сале"</t>
  </si>
  <si>
    <t>1.4</t>
  </si>
  <si>
    <t>апрель 2012 года</t>
  </si>
  <si>
    <t>Строительство объекта "Школа на 800 мест в пос.Уренгой Пуровского района"</t>
  </si>
  <si>
    <t>1.5</t>
  </si>
  <si>
    <t>1.6</t>
  </si>
  <si>
    <t>август 2012 года</t>
  </si>
  <si>
    <t>1</t>
  </si>
  <si>
    <t>Проектирование объекта "Детский сад №2 на 240 меств городе г. Тарко-Сале"</t>
  </si>
  <si>
    <t>март 2012 года</t>
  </si>
  <si>
    <t>Проектирование объекта "Детский сад на 140 мест в селе Самбург"</t>
  </si>
  <si>
    <t>Проектирование объекта "Детский сад на 40 мест в деревне Харампур"</t>
  </si>
  <si>
    <t>Завершение проектирования и строительство объекта "Детский сад на 80 мест в  селе Халясавэй"</t>
  </si>
  <si>
    <t>август 2011 года</t>
  </si>
  <si>
    <t>Строительство объекта "Детский сад с оздоровительным басейном в пос.Пурпе Пуровского района ЯНАО"</t>
  </si>
  <si>
    <t>Итого по подпрограмме 1</t>
  </si>
  <si>
    <t>Итого по подпрограмме 2</t>
  </si>
  <si>
    <t>Реконструкция учебного корпуса школы-интернат в с.Халясавэй под спальный корпус на 150 мест</t>
  </si>
  <si>
    <t>Всего объем финансирования</t>
  </si>
  <si>
    <t>в том числе объем финансирования по годам (тыс.руб.)</t>
  </si>
  <si>
    <t>2.1</t>
  </si>
  <si>
    <t>2.2.</t>
  </si>
  <si>
    <t>2.3.</t>
  </si>
  <si>
    <t>2.4.</t>
  </si>
  <si>
    <t>декабрь 2012 года</t>
  </si>
  <si>
    <t>2.5.</t>
  </si>
  <si>
    <t>2.6.</t>
  </si>
  <si>
    <t>Всего по программе, в т.ч. по годам</t>
  </si>
  <si>
    <t>1. Подпрограмма «Строительство объектов общего образования на территории Пуровского района на 2009 - 2012 годы»</t>
  </si>
  <si>
    <t>2. Подпрограмма "Строительство объектов дошкольного образования на территории Пуровского района на 2009 -2012 годы"</t>
  </si>
  <si>
    <t>Мероприятия Районной целевой программы "Строительство первоочередных объектов образования на территории Пуровского  района на 2009-2012 годы"</t>
  </si>
  <si>
    <t>Строительство объекта "Детский сад "Елочка" в городе Тарко-Сале"</t>
  </si>
  <si>
    <t>Завершение проектирования и строительство объекта "Учебный корпус школы-интернат на 80 учащихся в д.Харампур, в том числе ПИР"</t>
  </si>
  <si>
    <t>Приложение</t>
  </si>
  <si>
    <t xml:space="preserve">к постановлению Главы района </t>
  </si>
  <si>
    <t>от__ __________ 2009  г. №___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</si>
</sst>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\ "/>
    <numFmt numFmtId="178" formatCode="#,##0.00&quot;р.&quot;"/>
    <numFmt numFmtId="179" formatCode="0.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%"/>
    <numFmt numFmtId="187" formatCode="#,##0.000"/>
    <numFmt numFmtId="188" formatCode="#,##0.0"/>
  </numFmts>
  <fonts count="12">
    <font>
      <sz val="10"/>
      <name val="Bookman Old Style"/>
      <family val="0"/>
    </font>
    <font>
      <sz val="8"/>
      <name val="Bookman Old Style"/>
      <family val="0"/>
    </font>
    <font>
      <u val="single"/>
      <sz val="10"/>
      <color indexed="12"/>
      <name val="Bookman Old Style"/>
      <family val="0"/>
    </font>
    <font>
      <u val="single"/>
      <sz val="10"/>
      <color indexed="36"/>
      <name val="Bookman Old Style"/>
      <family val="0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7" fillId="0" borderId="4" xfId="0" applyFont="1" applyFill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87" fontId="5" fillId="0" borderId="1" xfId="0" applyNumberFormat="1" applyFont="1" applyBorder="1" applyAlignment="1">
      <alignment horizontal="center" vertical="top" wrapText="1"/>
    </xf>
    <xf numFmtId="187" fontId="10" fillId="0" borderId="1" xfId="0" applyNumberFormat="1" applyFont="1" applyBorder="1" applyAlignment="1">
      <alignment horizontal="center" vertical="top" wrapText="1"/>
    </xf>
    <xf numFmtId="187" fontId="7" fillId="0" borderId="1" xfId="0" applyNumberFormat="1" applyFont="1" applyBorder="1" applyAlignment="1">
      <alignment horizontal="center" vertical="top" wrapText="1"/>
    </xf>
    <xf numFmtId="187" fontId="7" fillId="0" borderId="6" xfId="0" applyNumberFormat="1" applyFont="1" applyFill="1" applyBorder="1" applyAlignment="1">
      <alignment horizontal="right" vertical="top" wrapText="1"/>
    </xf>
    <xf numFmtId="187" fontId="7" fillId="0" borderId="1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187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H2" sqref="H2:H4"/>
    </sheetView>
  </sheetViews>
  <sheetFormatPr defaultColWidth="9.00390625" defaultRowHeight="15"/>
  <cols>
    <col min="1" max="1" width="3.00390625" style="13" customWidth="1"/>
    <col min="2" max="2" width="23.125" style="5" customWidth="1"/>
    <col min="3" max="3" width="11.25390625" style="5" customWidth="1"/>
    <col min="4" max="4" width="8.00390625" style="5" customWidth="1"/>
    <col min="5" max="5" width="11.00390625" style="5" customWidth="1"/>
    <col min="6" max="6" width="9.25390625" style="5" customWidth="1"/>
    <col min="7" max="7" width="9.00390625" style="5" customWidth="1"/>
    <col min="8" max="8" width="8.75390625" style="5" customWidth="1"/>
    <col min="9" max="9" width="8.50390625" style="5" customWidth="1"/>
    <col min="10" max="10" width="7.50390625" style="5" customWidth="1"/>
    <col min="11" max="11" width="6.75390625" style="5" customWidth="1"/>
    <col min="12" max="12" width="6.625" style="5" customWidth="1"/>
    <col min="13" max="13" width="7.00390625" style="5" customWidth="1"/>
    <col min="14" max="14" width="6.25390625" style="5" customWidth="1"/>
    <col min="15" max="15" width="7.375" style="5" customWidth="1"/>
    <col min="16" max="16" width="6.375" style="5" customWidth="1"/>
    <col min="17" max="17" width="7.50390625" style="5" customWidth="1"/>
    <col min="18" max="18" width="5.625" style="5" customWidth="1"/>
    <col min="19" max="19" width="6.50390625" style="5" customWidth="1"/>
    <col min="20" max="20" width="5.625" style="5" customWidth="1"/>
    <col min="21" max="21" width="6.50390625" style="5" customWidth="1"/>
    <col min="22" max="16384" width="4.125" style="5" customWidth="1"/>
  </cols>
  <sheetData>
    <row r="1" spans="7:10" ht="15" customHeight="1">
      <c r="G1" s="10"/>
      <c r="H1" s="10"/>
      <c r="I1" s="10"/>
      <c r="J1" s="10"/>
    </row>
    <row r="2" spans="8:10" ht="12.75">
      <c r="H2" s="35" t="s">
        <v>48</v>
      </c>
      <c r="I2" s="10"/>
      <c r="J2" s="10"/>
    </row>
    <row r="3" spans="8:10" ht="12.75">
      <c r="H3" s="35" t="s">
        <v>49</v>
      </c>
      <c r="I3" s="10"/>
      <c r="J3" s="10"/>
    </row>
    <row r="4" spans="8:10" ht="16.5" customHeight="1">
      <c r="H4" s="36" t="s">
        <v>50</v>
      </c>
      <c r="I4" s="10"/>
      <c r="J4" s="10"/>
    </row>
    <row r="5" spans="7:10" ht="12.75">
      <c r="G5" s="10"/>
      <c r="H5" s="10"/>
      <c r="I5" s="10"/>
      <c r="J5" s="10"/>
    </row>
    <row r="6" spans="1:10" ht="36" customHeight="1">
      <c r="A6" s="40" t="s">
        <v>45</v>
      </c>
      <c r="B6" s="40"/>
      <c r="C6" s="40"/>
      <c r="D6" s="40"/>
      <c r="E6" s="40"/>
      <c r="F6" s="40"/>
      <c r="G6" s="40"/>
      <c r="H6" s="40"/>
      <c r="I6" s="40"/>
      <c r="J6" s="40"/>
    </row>
    <row r="7" ht="11.25" customHeight="1">
      <c r="C7" s="6"/>
    </row>
    <row r="8" spans="1:10" ht="12.75" customHeight="1">
      <c r="A8" s="41" t="s">
        <v>0</v>
      </c>
      <c r="B8" s="37" t="s">
        <v>1</v>
      </c>
      <c r="C8" s="48" t="s">
        <v>2</v>
      </c>
      <c r="D8" s="37" t="s">
        <v>3</v>
      </c>
      <c r="E8" s="37" t="s">
        <v>4</v>
      </c>
      <c r="F8" s="37"/>
      <c r="G8" s="37"/>
      <c r="H8" s="37"/>
      <c r="I8" s="37"/>
      <c r="J8" s="37"/>
    </row>
    <row r="9" spans="1:10" ht="28.5" customHeight="1">
      <c r="A9" s="41"/>
      <c r="B9" s="37"/>
      <c r="C9" s="48"/>
      <c r="D9" s="37"/>
      <c r="E9" s="37" t="s">
        <v>5</v>
      </c>
      <c r="F9" s="38" t="s">
        <v>33</v>
      </c>
      <c r="G9" s="37" t="s">
        <v>34</v>
      </c>
      <c r="H9" s="37"/>
      <c r="I9" s="37"/>
      <c r="J9" s="37"/>
    </row>
    <row r="10" spans="1:14" ht="25.5" customHeight="1">
      <c r="A10" s="41"/>
      <c r="B10" s="37"/>
      <c r="C10" s="48"/>
      <c r="D10" s="37"/>
      <c r="E10" s="37"/>
      <c r="F10" s="39"/>
      <c r="G10" s="4">
        <v>2009</v>
      </c>
      <c r="H10" s="4">
        <f aca="true" t="shared" si="0" ref="H10:J11">G10+1</f>
        <v>2010</v>
      </c>
      <c r="I10" s="4">
        <f t="shared" si="0"/>
        <v>2011</v>
      </c>
      <c r="J10" s="4">
        <f t="shared" si="0"/>
        <v>2012</v>
      </c>
      <c r="K10" s="1"/>
      <c r="L10" s="1"/>
      <c r="M10" s="1"/>
      <c r="N10" s="1"/>
    </row>
    <row r="11" spans="1:14" s="17" customFormat="1" ht="12" customHeight="1">
      <c r="A11" s="15" t="s">
        <v>22</v>
      </c>
      <c r="B11" s="15">
        <f aca="true" t="shared" si="1" ref="B11:G11">A11+1</f>
        <v>2</v>
      </c>
      <c r="C11" s="15">
        <f t="shared" si="1"/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5">
        <f t="shared" si="1"/>
        <v>7</v>
      </c>
      <c r="H11" s="15">
        <f t="shared" si="0"/>
        <v>8</v>
      </c>
      <c r="I11" s="15">
        <f t="shared" si="0"/>
        <v>9</v>
      </c>
      <c r="J11" s="15">
        <f t="shared" si="0"/>
        <v>10</v>
      </c>
      <c r="K11" s="16"/>
      <c r="L11" s="16"/>
      <c r="M11" s="16"/>
      <c r="N11" s="16"/>
    </row>
    <row r="12" spans="1:14" ht="27.75" customHeight="1">
      <c r="A12" s="31" t="s">
        <v>43</v>
      </c>
      <c r="B12" s="32"/>
      <c r="C12" s="32"/>
      <c r="D12" s="32"/>
      <c r="E12" s="32"/>
      <c r="F12" s="32"/>
      <c r="G12" s="32"/>
      <c r="H12" s="32"/>
      <c r="I12" s="32"/>
      <c r="J12" s="33"/>
      <c r="K12" s="1"/>
      <c r="L12" s="1"/>
      <c r="M12" s="1"/>
      <c r="N12" s="1"/>
    </row>
    <row r="13" spans="1:14" ht="66.75" customHeight="1">
      <c r="A13" s="11" t="s">
        <v>6</v>
      </c>
      <c r="B13" s="3" t="s">
        <v>13</v>
      </c>
      <c r="C13" s="4" t="s">
        <v>7</v>
      </c>
      <c r="D13" s="4" t="s">
        <v>8</v>
      </c>
      <c r="E13" s="12" t="s">
        <v>9</v>
      </c>
      <c r="F13" s="25">
        <f aca="true" t="shared" si="2" ref="F13:F18">SUM(G13:J13)</f>
        <v>5776</v>
      </c>
      <c r="G13" s="26">
        <f>266+250+260</f>
        <v>776</v>
      </c>
      <c r="H13" s="25">
        <v>5000</v>
      </c>
      <c r="I13" s="25">
        <v>0</v>
      </c>
      <c r="J13" s="25">
        <v>0</v>
      </c>
      <c r="K13" s="1"/>
      <c r="L13" s="1"/>
      <c r="M13" s="1"/>
      <c r="N13" s="1"/>
    </row>
    <row r="14" spans="1:14" ht="50.25" customHeight="1">
      <c r="A14" s="11" t="s">
        <v>10</v>
      </c>
      <c r="B14" s="22" t="s">
        <v>14</v>
      </c>
      <c r="C14" s="4" t="s">
        <v>7</v>
      </c>
      <c r="D14" s="4" t="s">
        <v>11</v>
      </c>
      <c r="E14" s="12" t="s">
        <v>9</v>
      </c>
      <c r="F14" s="25">
        <f t="shared" si="2"/>
        <v>702.3219999999999</v>
      </c>
      <c r="G14" s="26">
        <f>1728-1025.678</f>
        <v>702.3219999999999</v>
      </c>
      <c r="H14" s="25"/>
      <c r="I14" s="25"/>
      <c r="J14" s="25"/>
      <c r="K14" s="1"/>
      <c r="L14" s="1"/>
      <c r="M14" s="1"/>
      <c r="N14" s="1"/>
    </row>
    <row r="15" spans="1:14" ht="64.5" customHeight="1">
      <c r="A15" s="11" t="s">
        <v>12</v>
      </c>
      <c r="B15" s="3" t="s">
        <v>15</v>
      </c>
      <c r="C15" s="4" t="s">
        <v>7</v>
      </c>
      <c r="D15" s="4" t="s">
        <v>17</v>
      </c>
      <c r="E15" s="12" t="s">
        <v>9</v>
      </c>
      <c r="F15" s="25">
        <f t="shared" si="2"/>
        <v>1200</v>
      </c>
      <c r="G15" s="25">
        <v>0</v>
      </c>
      <c r="H15" s="25">
        <v>150</v>
      </c>
      <c r="I15" s="25">
        <v>50</v>
      </c>
      <c r="J15" s="25">
        <v>1000</v>
      </c>
      <c r="K15" s="1"/>
      <c r="L15" s="1"/>
      <c r="M15" s="1"/>
      <c r="N15" s="1"/>
    </row>
    <row r="16" spans="1:14" ht="53.25" customHeight="1">
      <c r="A16" s="9" t="s">
        <v>16</v>
      </c>
      <c r="B16" s="14" t="s">
        <v>18</v>
      </c>
      <c r="C16" s="4" t="s">
        <v>7</v>
      </c>
      <c r="D16" s="4" t="s">
        <v>21</v>
      </c>
      <c r="E16" s="12" t="s">
        <v>9</v>
      </c>
      <c r="F16" s="25">
        <f t="shared" si="2"/>
        <v>4000</v>
      </c>
      <c r="G16" s="25">
        <v>0</v>
      </c>
      <c r="H16" s="25">
        <v>0</v>
      </c>
      <c r="I16" s="25">
        <v>2000</v>
      </c>
      <c r="J16" s="25">
        <v>2000</v>
      </c>
      <c r="K16" s="1"/>
      <c r="L16" s="1"/>
      <c r="M16" s="1"/>
      <c r="N16" s="1"/>
    </row>
    <row r="17" spans="1:14" ht="77.25" customHeight="1">
      <c r="A17" s="9" t="s">
        <v>19</v>
      </c>
      <c r="B17" s="3" t="s">
        <v>47</v>
      </c>
      <c r="C17" s="4" t="s">
        <v>7</v>
      </c>
      <c r="D17" s="4" t="s">
        <v>17</v>
      </c>
      <c r="E17" s="12" t="s">
        <v>9</v>
      </c>
      <c r="F17" s="25">
        <f t="shared" si="2"/>
        <v>2167.862</v>
      </c>
      <c r="G17" s="26">
        <f>90+77.862</f>
        <v>167.862</v>
      </c>
      <c r="H17" s="25">
        <v>1000</v>
      </c>
      <c r="I17" s="25">
        <v>500</v>
      </c>
      <c r="J17" s="25">
        <v>500</v>
      </c>
      <c r="K17" s="1"/>
      <c r="L17" s="1"/>
      <c r="M17" s="1"/>
      <c r="N17" s="1"/>
    </row>
    <row r="18" spans="1:14" ht="64.5" customHeight="1">
      <c r="A18" s="9" t="s">
        <v>20</v>
      </c>
      <c r="B18" s="3" t="s">
        <v>32</v>
      </c>
      <c r="C18" s="4" t="s">
        <v>7</v>
      </c>
      <c r="D18" s="4" t="s">
        <v>21</v>
      </c>
      <c r="E18" s="12" t="s">
        <v>9</v>
      </c>
      <c r="F18" s="25">
        <f t="shared" si="2"/>
        <v>1200</v>
      </c>
      <c r="G18" s="25">
        <v>0</v>
      </c>
      <c r="H18" s="25">
        <v>200</v>
      </c>
      <c r="I18" s="25">
        <v>500</v>
      </c>
      <c r="J18" s="25">
        <v>500</v>
      </c>
      <c r="K18" s="1"/>
      <c r="L18" s="1"/>
      <c r="M18" s="1"/>
      <c r="N18" s="1"/>
    </row>
    <row r="19" spans="1:14" ht="18.75" customHeight="1">
      <c r="A19" s="7"/>
      <c r="B19" s="42" t="s">
        <v>30</v>
      </c>
      <c r="C19" s="43"/>
      <c r="D19" s="43"/>
      <c r="E19" s="44"/>
      <c r="F19" s="27">
        <f>SUM(F13:F18)</f>
        <v>15046.184000000001</v>
      </c>
      <c r="G19" s="27">
        <f>SUM(G13:G18)</f>
        <v>1646.184</v>
      </c>
      <c r="H19" s="27">
        <f>SUM(H13:H18)</f>
        <v>6350</v>
      </c>
      <c r="I19" s="27">
        <f>SUM(I13:I18)</f>
        <v>3050</v>
      </c>
      <c r="J19" s="27">
        <f>SUM(J13:J18)</f>
        <v>4000</v>
      </c>
      <c r="K19" s="1"/>
      <c r="L19" s="1"/>
      <c r="M19" s="1"/>
      <c r="N19" s="1"/>
    </row>
    <row r="20" spans="1:14" ht="18.75" customHeight="1">
      <c r="A20" s="18"/>
      <c r="B20" s="19"/>
      <c r="C20" s="19"/>
      <c r="D20" s="19"/>
      <c r="E20" s="19"/>
      <c r="F20" s="19"/>
      <c r="G20" s="20"/>
      <c r="H20" s="20"/>
      <c r="I20" s="20"/>
      <c r="J20" s="21"/>
      <c r="K20" s="1"/>
      <c r="L20" s="1"/>
      <c r="M20" s="1"/>
      <c r="N20" s="1"/>
    </row>
    <row r="21" spans="1:14" ht="29.25" customHeight="1">
      <c r="A21" s="34" t="s">
        <v>44</v>
      </c>
      <c r="B21" s="46"/>
      <c r="C21" s="46"/>
      <c r="D21" s="46"/>
      <c r="E21" s="46"/>
      <c r="F21" s="46"/>
      <c r="G21" s="46"/>
      <c r="H21" s="46"/>
      <c r="I21" s="46"/>
      <c r="J21" s="47"/>
      <c r="K21" s="1"/>
      <c r="L21" s="1"/>
      <c r="M21" s="1"/>
      <c r="N21" s="1"/>
    </row>
    <row r="22" spans="1:14" s="24" customFormat="1" ht="50.25" customHeight="1">
      <c r="A22" s="9" t="s">
        <v>35</v>
      </c>
      <c r="B22" s="2" t="s">
        <v>23</v>
      </c>
      <c r="C22" s="4" t="s">
        <v>7</v>
      </c>
      <c r="D22" s="8" t="s">
        <v>24</v>
      </c>
      <c r="E22" s="12" t="s">
        <v>9</v>
      </c>
      <c r="F22" s="25">
        <f aca="true" t="shared" si="3" ref="F22:F27">SUM(G22:J22)</f>
        <v>250</v>
      </c>
      <c r="G22" s="25">
        <v>0</v>
      </c>
      <c r="H22" s="25">
        <v>0</v>
      </c>
      <c r="I22" s="25">
        <v>200</v>
      </c>
      <c r="J22" s="25">
        <v>50</v>
      </c>
      <c r="K22" s="23"/>
      <c r="L22" s="23"/>
      <c r="M22" s="23"/>
      <c r="N22" s="23"/>
    </row>
    <row r="23" spans="1:14" s="24" customFormat="1" ht="50.25" customHeight="1">
      <c r="A23" s="9" t="s">
        <v>36</v>
      </c>
      <c r="B23" s="14" t="s">
        <v>25</v>
      </c>
      <c r="C23" s="4" t="s">
        <v>7</v>
      </c>
      <c r="D23" s="8" t="s">
        <v>39</v>
      </c>
      <c r="E23" s="12" t="s">
        <v>9</v>
      </c>
      <c r="F23" s="25">
        <f t="shared" si="3"/>
        <v>250</v>
      </c>
      <c r="G23" s="25">
        <v>0</v>
      </c>
      <c r="H23" s="25">
        <v>0</v>
      </c>
      <c r="I23" s="25">
        <v>0</v>
      </c>
      <c r="J23" s="25">
        <v>250</v>
      </c>
      <c r="K23" s="23"/>
      <c r="L23" s="23"/>
      <c r="M23" s="23"/>
      <c r="N23" s="23"/>
    </row>
    <row r="24" spans="1:14" s="24" customFormat="1" ht="52.5" customHeight="1">
      <c r="A24" s="9" t="s">
        <v>37</v>
      </c>
      <c r="B24" s="14" t="s">
        <v>26</v>
      </c>
      <c r="C24" s="4" t="s">
        <v>7</v>
      </c>
      <c r="D24" s="8" t="s">
        <v>39</v>
      </c>
      <c r="E24" s="12" t="s">
        <v>9</v>
      </c>
      <c r="F24" s="25">
        <f t="shared" si="3"/>
        <v>175</v>
      </c>
      <c r="G24" s="25">
        <v>0</v>
      </c>
      <c r="H24" s="25">
        <v>0</v>
      </c>
      <c r="I24" s="25">
        <v>0</v>
      </c>
      <c r="J24" s="25">
        <v>175</v>
      </c>
      <c r="K24" s="23"/>
      <c r="L24" s="23"/>
      <c r="M24" s="23"/>
      <c r="N24" s="23"/>
    </row>
    <row r="25" spans="1:14" s="24" customFormat="1" ht="62.25" customHeight="1">
      <c r="A25" s="9" t="s">
        <v>38</v>
      </c>
      <c r="B25" s="14" t="s">
        <v>27</v>
      </c>
      <c r="C25" s="4" t="s">
        <v>7</v>
      </c>
      <c r="D25" s="8" t="s">
        <v>28</v>
      </c>
      <c r="E25" s="12" t="s">
        <v>9</v>
      </c>
      <c r="F25" s="25">
        <f t="shared" si="3"/>
        <v>2225.226</v>
      </c>
      <c r="G25" s="26">
        <f>560-334.774</f>
        <v>225.226</v>
      </c>
      <c r="H25" s="25">
        <v>1000</v>
      </c>
      <c r="I25" s="25">
        <v>1000</v>
      </c>
      <c r="J25" s="25">
        <v>0</v>
      </c>
      <c r="K25" s="23"/>
      <c r="L25" s="23"/>
      <c r="M25" s="23"/>
      <c r="N25" s="23"/>
    </row>
    <row r="26" spans="1:14" ht="75.75" customHeight="1">
      <c r="A26" s="9" t="s">
        <v>40</v>
      </c>
      <c r="B26" s="14" t="s">
        <v>29</v>
      </c>
      <c r="C26" s="4" t="s">
        <v>7</v>
      </c>
      <c r="D26" s="8" t="s">
        <v>28</v>
      </c>
      <c r="E26" s="12" t="s">
        <v>9</v>
      </c>
      <c r="F26" s="25">
        <f t="shared" si="3"/>
        <v>9000</v>
      </c>
      <c r="G26" s="25">
        <v>0</v>
      </c>
      <c r="H26" s="25">
        <v>3000</v>
      </c>
      <c r="I26" s="25">
        <v>3000</v>
      </c>
      <c r="J26" s="25">
        <v>3000</v>
      </c>
      <c r="K26" s="1"/>
      <c r="L26" s="1"/>
      <c r="M26" s="1"/>
      <c r="N26" s="1"/>
    </row>
    <row r="27" spans="1:14" ht="52.5" customHeight="1">
      <c r="A27" s="9" t="s">
        <v>41</v>
      </c>
      <c r="B27" s="14" t="s">
        <v>46</v>
      </c>
      <c r="C27" s="4" t="s">
        <v>7</v>
      </c>
      <c r="D27" s="8" t="s">
        <v>21</v>
      </c>
      <c r="E27" s="12" t="s">
        <v>9</v>
      </c>
      <c r="F27" s="25">
        <f t="shared" si="3"/>
        <v>6000</v>
      </c>
      <c r="G27" s="25">
        <v>0</v>
      </c>
      <c r="H27" s="25">
        <v>2000</v>
      </c>
      <c r="I27" s="25">
        <v>2000</v>
      </c>
      <c r="J27" s="25">
        <v>2000</v>
      </c>
      <c r="K27" s="1"/>
      <c r="L27" s="1"/>
      <c r="M27" s="1"/>
      <c r="N27" s="1"/>
    </row>
    <row r="28" spans="1:14" ht="18.75" customHeight="1">
      <c r="A28" s="7"/>
      <c r="B28" s="42" t="s">
        <v>31</v>
      </c>
      <c r="C28" s="43"/>
      <c r="D28" s="43"/>
      <c r="E28" s="44"/>
      <c r="F28" s="28">
        <f>SUM(F22:F27)</f>
        <v>17900.226000000002</v>
      </c>
      <c r="G28" s="28">
        <f>SUM(G22:G27)</f>
        <v>225.226</v>
      </c>
      <c r="H28" s="28">
        <f>SUM(H22:H27)</f>
        <v>6000</v>
      </c>
      <c r="I28" s="28">
        <f>SUM(I22:I27)</f>
        <v>6200</v>
      </c>
      <c r="J28" s="28">
        <f>SUM(J22:J27)</f>
        <v>5475</v>
      </c>
      <c r="K28" s="1"/>
      <c r="L28" s="1"/>
      <c r="M28" s="1"/>
      <c r="N28" s="1"/>
    </row>
    <row r="29" spans="1:14" ht="18.75" customHeight="1">
      <c r="A29" s="7"/>
      <c r="B29" s="45" t="s">
        <v>42</v>
      </c>
      <c r="C29" s="45"/>
      <c r="D29" s="45"/>
      <c r="E29" s="45"/>
      <c r="F29" s="29">
        <f>SUM(F28+F19)</f>
        <v>32946.41</v>
      </c>
      <c r="G29" s="29">
        <f>SUM(G28+G19)</f>
        <v>1871.4099999999999</v>
      </c>
      <c r="H29" s="29">
        <f>SUM(H28+H19)</f>
        <v>12350</v>
      </c>
      <c r="I29" s="29">
        <f>SUM(I28+I19)</f>
        <v>9250</v>
      </c>
      <c r="J29" s="29">
        <f>SUM(J28+J19)</f>
        <v>9475</v>
      </c>
      <c r="K29" s="1"/>
      <c r="L29" s="1"/>
      <c r="M29" s="1"/>
      <c r="N29" s="1"/>
    </row>
    <row r="31" ht="12.75">
      <c r="F31" s="30">
        <f>F15+F22+F23+F24</f>
        <v>1875</v>
      </c>
    </row>
    <row r="32" ht="12.75">
      <c r="F32" s="30">
        <f>F29-F31</f>
        <v>31071.410000000003</v>
      </c>
    </row>
  </sheetData>
  <mergeCells count="14">
    <mergeCell ref="A6:J6"/>
    <mergeCell ref="A8:A10"/>
    <mergeCell ref="B8:B10"/>
    <mergeCell ref="C8:C10"/>
    <mergeCell ref="D8:D10"/>
    <mergeCell ref="E8:J8"/>
    <mergeCell ref="E9:E10"/>
    <mergeCell ref="F9:F10"/>
    <mergeCell ref="B28:E28"/>
    <mergeCell ref="B29:E29"/>
    <mergeCell ref="G9:J9"/>
    <mergeCell ref="A12:J12"/>
    <mergeCell ref="B19:E19"/>
    <mergeCell ref="A21:J21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2009-12-16T08:01:01Z</cp:lastPrinted>
  <dcterms:created xsi:type="dcterms:W3CDTF">2006-05-06T04:41:08Z</dcterms:created>
  <dcterms:modified xsi:type="dcterms:W3CDTF">2010-01-13T05:52:29Z</dcterms:modified>
  <cp:category/>
  <cp:version/>
  <cp:contentType/>
  <cp:contentStatus/>
</cp:coreProperties>
</file>